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Cuarto trimestre\Archivos\"/>
    </mc:Choice>
  </mc:AlternateContent>
  <bookViews>
    <workbookView xWindow="0" yWindow="0" windowWidth="21600" windowHeight="9735" tabRatio="500"/>
  </bookViews>
  <sheets>
    <sheet name="EARI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28" i="2" l="1"/>
  <c r="I28" i="2" s="1"/>
  <c r="H26" i="2"/>
  <c r="I26" i="2" s="1"/>
  <c r="H24" i="2"/>
  <c r="I24" i="2" s="1"/>
  <c r="J24" i="2" s="1"/>
  <c r="H22" i="2"/>
  <c r="I22" i="2" s="1"/>
  <c r="H20" i="2"/>
  <c r="H18" i="2"/>
  <c r="I18" i="2" s="1"/>
  <c r="J18" i="2" s="1"/>
  <c r="H14" i="2"/>
  <c r="I14" i="2" s="1"/>
  <c r="F28" i="2"/>
  <c r="F26" i="2"/>
  <c r="F24" i="2"/>
  <c r="F22" i="2"/>
  <c r="F20" i="2"/>
  <c r="F18" i="2"/>
  <c r="G18" i="2" s="1"/>
  <c r="F14" i="2"/>
  <c r="E28" i="2"/>
  <c r="E26" i="2"/>
  <c r="G26" i="2" s="1"/>
  <c r="E24" i="2"/>
  <c r="E22" i="2"/>
  <c r="E20" i="2"/>
  <c r="E14" i="2"/>
  <c r="I20" i="2"/>
  <c r="G32" i="2"/>
  <c r="G30" i="2"/>
  <c r="G16" i="2"/>
  <c r="I30" i="2"/>
  <c r="J30" i="2"/>
  <c r="I16" i="2"/>
  <c r="J16" i="2"/>
  <c r="I32" i="2"/>
  <c r="G20" i="2" l="1"/>
  <c r="G24" i="2"/>
  <c r="J20" i="2"/>
  <c r="J26" i="2"/>
  <c r="G28" i="2"/>
  <c r="J28" i="2"/>
  <c r="G22" i="2"/>
  <c r="F34" i="2"/>
  <c r="H34" i="2"/>
  <c r="I34" i="2"/>
  <c r="J14" i="2"/>
  <c r="G14" i="2"/>
  <c r="E34" i="2"/>
  <c r="J22" i="2"/>
  <c r="G34" i="2" l="1"/>
  <c r="J34" i="2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<sst xmlns="http://schemas.openxmlformats.org/spreadsheetml/2006/main" count="33" uniqueCount="33">
  <si>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</si>
  <si>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</si>
  <si>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</si>
  <si>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</si>
  <si>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</si>
  <si>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</si>
  <si>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</si>
  <si>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</si>
  <si>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</si>
  <si>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</si>
  <si>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DIFERENCIA</t>
  </si>
  <si>
    <t xml:space="preserve">AMPLIACIONES Y REDUCCIONES
</t>
  </si>
  <si>
    <t>INGRESOS</t>
  </si>
  <si>
    <t xml:space="preserve">
RUBRO DE INGRESOS</t>
  </si>
  <si>
    <t xml:space="preserve"> ESTIMADO
</t>
  </si>
  <si>
    <t xml:space="preserve">MODIFICADO
</t>
  </si>
  <si>
    <t xml:space="preserve"> DEVENGADO
</t>
  </si>
  <si>
    <t xml:space="preserve"> RECAUDADO
</t>
  </si>
  <si>
    <t>(1)</t>
  </si>
  <si>
    <t>(2)</t>
  </si>
  <si>
    <t>(3=1 + 2)</t>
  </si>
  <si>
    <t>(4)</t>
  </si>
  <si>
    <t>(5)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</si>
  <si>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</si>
  <si>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</si>
  <si>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</si>
  <si>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(6=5 - 1)</t>
  </si>
  <si>
    <t xml:space="preserve"> ( pesos )</t>
  </si>
  <si>
    <t>ESTADO  ANALITICO DE INGRESOS</t>
  </si>
  <si>
    <t>C.P. ESPERANSA CABALLERO CORIA</t>
  </si>
  <si>
    <t>DEL  1o.  ENERO  AL  31  DE  DICIEMBRE  DEL  AÑO  2021</t>
  </si>
  <si>
    <t>DIRECTORA DE CONTABILIDAD GUBERNAMENTAL</t>
  </si>
  <si>
    <t>Morelia, Michoacán,12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</si>
</sst>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2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72">
    <xf numFmtId="0" fontId="0" fillId="0" borderId="0" xfId="0">
      <alignment vertical="top"/>
    </xf>
    <xf numFmtId="0" fontId="0" fillId="0" borderId="0" xfId="0" applyBorder="1">
      <alignment vertical="top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2" borderId="0" xfId="0" applyFill="1" applyBorder="1">
      <alignment vertical="top"/>
    </xf>
    <xf numFmtId="43" fontId="0" fillId="0" borderId="0" xfId="0" applyNumberFormat="1">
      <alignment vertical="top"/>
    </xf>
    <xf numFmtId="43" fontId="5" fillId="0" borderId="0" xfId="0" applyNumberFormat="1" applyFont="1" applyAlignment="1">
      <alignment horizontal="center" vertical="top" wrapText="1" readingOrder="1"/>
    </xf>
    <xf numFmtId="0" fontId="0" fillId="0" borderId="0" xfId="0" applyAlignment="1">
      <alignment vertical="top"/>
    </xf>
    <xf numFmtId="0" fontId="4" fillId="3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>
      <alignment vertical="top"/>
    </xf>
    <xf numFmtId="0" fontId="0" fillId="4" borderId="4" xfId="0" applyFill="1" applyBorder="1">
      <alignment vertical="top"/>
    </xf>
    <xf numFmtId="0" fontId="5" fillId="3" borderId="5" xfId="0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top" wrapText="1" readingOrder="1"/>
    </xf>
    <xf numFmtId="49" fontId="5" fillId="3" borderId="7" xfId="0" applyNumberFormat="1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2" fillId="0" borderId="0" xfId="0" applyFont="1">
      <alignment vertical="top"/>
    </xf>
    <xf numFmtId="0" fontId="0" fillId="0" borderId="0" xfId="0" applyAlignment="1"/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0" fillId="0" borderId="0" xfId="0" applyNumberFormat="1">
      <alignment vertical="top"/>
    </xf>
    <xf numFmtId="0" fontId="5" fillId="0" borderId="0" xfId="0" applyFont="1" applyAlignment="1">
      <alignment horizontal="center" vertical="top" readingOrder="1"/>
    </xf>
    <xf numFmtId="0" fontId="0" fillId="2" borderId="13" xfId="0" applyFill="1" applyBorder="1">
      <alignment vertical="top"/>
    </xf>
    <xf numFmtId="0" fontId="0" fillId="2" borderId="8" xfId="0" applyFill="1" applyBorder="1">
      <alignment vertical="top"/>
    </xf>
    <xf numFmtId="0" fontId="3" fillId="2" borderId="0" xfId="0" applyFont="1" applyFill="1" applyBorder="1" applyAlignment="1">
      <alignment horizontal="left" vertical="center"/>
    </xf>
    <xf numFmtId="43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5" fontId="3" fillId="2" borderId="9" xfId="0" applyNumberFormat="1" applyFont="1" applyFill="1" applyBorder="1" applyAlignment="1">
      <alignment vertical="center"/>
    </xf>
    <xf numFmtId="0" fontId="3" fillId="2" borderId="0" xfId="0" applyFont="1" applyFill="1" applyBorder="1">
      <alignment vertical="top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43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43" fontId="3" fillId="3" borderId="0" xfId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43" fontId="5" fillId="4" borderId="3" xfId="0" applyNumberFormat="1" applyFont="1" applyFill="1" applyBorder="1" applyAlignment="1">
      <alignment vertical="center"/>
    </xf>
    <xf numFmtId="0" fontId="3" fillId="0" borderId="0" xfId="0" applyFont="1">
      <alignment vertical="top"/>
    </xf>
    <xf numFmtId="43" fontId="3" fillId="0" borderId="0" xfId="0" applyNumberFormat="1" applyFont="1">
      <alignment vertical="top"/>
    </xf>
    <xf numFmtId="0" fontId="8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165" fontId="5" fillId="4" borderId="11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left" vertical="center"/>
    </xf>
    <xf numFmtId="43" fontId="5" fillId="4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6" xfId="0" applyFont="1" applyFill="1" applyBorder="1" applyAlignment="1">
      <alignment horizontal="center" vertical="top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315880</xdr:colOff>
      <xdr:row>2</xdr:row>
      <xdr:rowOff>193220</xdr:rowOff>
    </xdr:from>
    <xdr:to>
      <xdr:col>3</xdr:col>
      <xdr:colOff>382555</xdr:colOff>
      <xdr:row>7</xdr:row>
      <xdr:rowOff>27991</xdr:rowOff>
    </xdr:to>
    <xdr:pic>
      <xdr:nvPicPr>
        <xdr:cNvPr id="6796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849" y="407047"/>
          <a:ext cx="601241" cy="64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94279</xdr:colOff>
      <xdr:row>40</xdr:row>
      <xdr:rowOff>77174</xdr:rowOff>
    </xdr:from>
    <xdr:to>
      <xdr:col>5</xdr:col>
      <xdr:colOff>62398</xdr:colOff>
      <xdr:row>42</xdr:row>
      <xdr:rowOff>86698</xdr:rowOff>
    </xdr:to>
    <xdr:sp macro="" textlink="">
      <xdr:nvSpPr>
        <xdr:cNvPr id="3" name="Rectángulo 1"/>
        <xdr:cNvSpPr/>
      </xdr:nvSpPr>
      <xdr:spPr bwMode="auto">
        <a:xfrm>
          <a:off x="871830" y="8202582"/>
          <a:ext cx="3457379" cy="43717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/>
            <a:t>L.A.E LUIS NAVARRO GARCÍA</a:t>
          </a:r>
        </a:p>
        <a:p>
          <a:pPr algn="ctr"/>
          <a:r>
            <a:rPr lang="es-MX" sz="1100"/>
            <a:t>SECRETARÍO</a:t>
          </a:r>
          <a:r>
            <a:rPr lang="es-MX" sz="1100" baseline="0"/>
            <a:t> DE FINANZAS Y ADMINISTRACIÓN</a:t>
          </a:r>
          <a:endParaRPr lang="es-MX" sz="1100"/>
        </a:p>
      </xdr:txBody>
    </xdr:sp>
    <xdr:clientData/>
  </xdr:twoCellAnchor>
  <xdr:twoCellAnchor>
    <xdr:from>
      <xdr:col>3</xdr:col>
      <xdr:colOff>0</xdr:colOff>
      <xdr:row>40</xdr:row>
      <xdr:rowOff>19050</xdr:rowOff>
    </xdr:from>
    <xdr:to>
      <xdr:col>5</xdr:col>
      <xdr:colOff>28575</xdr:colOff>
      <xdr:row>40</xdr:row>
      <xdr:rowOff>19439</xdr:rowOff>
    </xdr:to>
    <xdr:cxnSp macro="">
      <xdr:nvCxnSpPr>
        <xdr:cNvPr id="67966" name="Conector recto 7"/>
        <xdr:cNvCxnSpPr>
          <a:cxnSpLocks noChangeShapeType="1"/>
        </xdr:cNvCxnSpPr>
      </xdr:nvCxnSpPr>
      <xdr:spPr bwMode="auto">
        <a:xfrm flipV="1">
          <a:off x="1020536" y="7532137"/>
          <a:ext cx="3517835" cy="38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379057</xdr:colOff>
      <xdr:row>40</xdr:row>
      <xdr:rowOff>9719</xdr:rowOff>
    </xdr:from>
    <xdr:to>
      <xdr:col>9</xdr:col>
      <xdr:colOff>894184</xdr:colOff>
      <xdr:row>40</xdr:row>
      <xdr:rowOff>29159</xdr:rowOff>
    </xdr:to>
    <xdr:cxnSp macro="">
      <xdr:nvCxnSpPr>
        <xdr:cNvPr id="67967" name="Conector recto 4"/>
        <xdr:cNvCxnSpPr>
          <a:cxnSpLocks noChangeShapeType="1"/>
        </xdr:cNvCxnSpPr>
      </xdr:nvCxnSpPr>
      <xdr:spPr bwMode="auto">
        <a:xfrm flipV="1">
          <a:off x="7357577" y="7522806"/>
          <a:ext cx="3013010" cy="194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U%20PERA\claudiamartinez\PUBLICO\Cuenta%20preliminar%203\informes%20%20mensuales%202021\4to%20trim%202021\ingresos%203ER%20trim%2020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 dev"/>
      <sheetName val="okanalit dev"/>
      <sheetName val="resumen comp ley de ing dev"/>
      <sheetName val="anali ley ing trim "/>
      <sheetName val="okres comp dev trim"/>
      <sheetName val="okanalit comp treimestral"/>
    </sheetNames>
    <sheetDataSet>
      <sheetData sheetId="0"/>
      <sheetData sheetId="1"/>
      <sheetData sheetId="2">
        <row r="11">
          <cell r="E11">
            <v>1615510165</v>
          </cell>
          <cell r="F11">
            <v>534663037.79000008</v>
          </cell>
          <cell r="I11">
            <v>2150173202.79</v>
          </cell>
        </row>
        <row r="12">
          <cell r="F12">
            <v>46800137.239999995</v>
          </cell>
          <cell r="I12">
            <v>46800137.239999995</v>
          </cell>
        </row>
        <row r="13">
          <cell r="E13">
            <v>1625608223</v>
          </cell>
          <cell r="F13">
            <v>393004319.42000002</v>
          </cell>
          <cell r="I13">
            <v>2018612542.4200001</v>
          </cell>
        </row>
        <row r="14">
          <cell r="E14">
            <v>31939657</v>
          </cell>
          <cell r="F14">
            <v>9444811.650000006</v>
          </cell>
          <cell r="I14">
            <v>41384468.650000006</v>
          </cell>
        </row>
        <row r="15">
          <cell r="E15">
            <v>29563068</v>
          </cell>
          <cell r="F15">
            <v>24614736.229999997</v>
          </cell>
          <cell r="I15">
            <v>54177804.229999997</v>
          </cell>
        </row>
        <row r="16">
          <cell r="E16">
            <v>24359500</v>
          </cell>
          <cell r="F16">
            <v>1004862.64</v>
          </cell>
          <cell r="I16">
            <v>25364362.640000001</v>
          </cell>
        </row>
        <row r="17">
          <cell r="E17">
            <v>65295742729</v>
          </cell>
          <cell r="F17">
            <v>10234894343.42</v>
          </cell>
          <cell r="I17">
            <v>75530637072.419998</v>
          </cell>
        </row>
        <row r="22">
          <cell r="E22">
            <v>38824359</v>
          </cell>
          <cell r="F22">
            <v>-17478369.719999999</v>
          </cell>
          <cell r="I22">
            <v>21345989.280000001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7"/>
  <sheetViews>
    <sheetView showGridLines="0" tabSelected="1" zoomScale="80" zoomScaleNormal="80" zoomScaleSheetLayoutView="100" workbookViewId="0">
      <selection activeCell="M24" sqref="M24"/>
    </sheetView>
  </sheetViews>
  <sheetFormatPr baseColWidth="10" defaultRowHeight="16.5" customHeight="1" x14ac:dyDescent="0.2"/>
  <cols>
    <col min="2" max="2" width="1.140625" customWidth="1"/>
    <col min="3" max="3" width="8" customWidth="1"/>
    <col min="4" max="4" width="34.7109375" customWidth="1"/>
    <col min="5" max="5" width="18.140625" customWidth="1"/>
    <col min="6" max="6" width="18.5703125" customWidth="1"/>
    <col min="7" max="7" width="18.5703125" bestFit="1" customWidth="1"/>
    <col min="8" max="8" width="18.7109375" customWidth="1"/>
    <col min="9" max="9" width="18.85546875" customWidth="1"/>
    <col min="10" max="10" width="18.140625" customWidth="1"/>
    <col min="11" max="11" width="1.7109375" customWidth="1"/>
    <col min="12" max="13" width="18.140625" bestFit="1" customWidth="1"/>
  </cols>
  <sheetData>
    <row r="2" spans="3:10" ht="6.75" customHeight="1" x14ac:dyDescent="0.2"/>
    <row r="3" spans="3:10" s="19" customFormat="1" ht="16.5" customHeight="1" x14ac:dyDescent="0.25">
      <c r="C3" s="52" t="s">
        <v>0</v>
      </c>
      <c r="D3" s="52"/>
      <c r="E3" s="52"/>
      <c r="F3" s="52"/>
      <c r="G3" s="52"/>
      <c r="H3" s="52"/>
      <c r="I3" s="52"/>
      <c r="J3" s="52"/>
    </row>
    <row r="4" spans="3:10" s="19" customFormat="1" ht="16.5" customHeight="1" x14ac:dyDescent="0.2">
      <c r="C4" s="53" t="s">
        <v>28</v>
      </c>
      <c r="D4" s="53"/>
      <c r="E4" s="53"/>
      <c r="F4" s="53"/>
      <c r="G4" s="53"/>
      <c r="H4" s="53"/>
      <c r="I4" s="53"/>
      <c r="J4" s="53"/>
    </row>
    <row r="5" spans="3:10" s="19" customFormat="1" ht="9" customHeight="1" x14ac:dyDescent="0.2">
      <c r="C5" s="22"/>
      <c r="D5" s="22"/>
      <c r="E5" s="22"/>
      <c r="F5" s="22"/>
      <c r="G5" s="22"/>
      <c r="H5" s="22"/>
      <c r="I5" s="22"/>
      <c r="J5" s="22"/>
    </row>
    <row r="6" spans="3:10" s="19" customFormat="1" ht="16.5" customHeight="1" x14ac:dyDescent="0.2">
      <c r="C6" s="54" t="s">
        <v>30</v>
      </c>
      <c r="D6" s="54"/>
      <c r="E6" s="54"/>
      <c r="F6" s="54"/>
      <c r="G6" s="54"/>
      <c r="H6" s="54"/>
      <c r="I6" s="54"/>
      <c r="J6" s="54"/>
    </row>
    <row r="7" spans="3:10" s="19" customFormat="1" ht="3.75" customHeight="1" x14ac:dyDescent="0.2">
      <c r="C7" s="68"/>
      <c r="D7" s="68"/>
      <c r="E7" s="68"/>
      <c r="F7" s="68"/>
      <c r="G7" s="68"/>
      <c r="H7" s="68"/>
      <c r="I7" s="68"/>
      <c r="J7" s="68"/>
    </row>
    <row r="8" spans="3:10" s="19" customFormat="1" ht="9.75" customHeight="1" x14ac:dyDescent="0.2">
      <c r="C8" s="69" t="s">
        <v>27</v>
      </c>
      <c r="D8" s="69"/>
      <c r="E8" s="69"/>
      <c r="F8" s="69"/>
      <c r="G8" s="69"/>
      <c r="H8" s="69"/>
      <c r="I8" s="69"/>
      <c r="J8" s="69"/>
    </row>
    <row r="9" spans="3:10" s="19" customFormat="1" ht="6.75" customHeight="1" x14ac:dyDescent="0.2">
      <c r="C9" s="21"/>
      <c r="D9" s="21"/>
      <c r="E9" s="20"/>
      <c r="F9" s="20"/>
      <c r="G9" s="20"/>
      <c r="H9" s="20"/>
      <c r="I9" s="20"/>
      <c r="J9" s="20"/>
    </row>
    <row r="10" spans="3:10" ht="16.5" customHeight="1" x14ac:dyDescent="0.2">
      <c r="C10" s="62" t="s">
        <v>13</v>
      </c>
      <c r="D10" s="63"/>
      <c r="E10" s="59" t="s">
        <v>12</v>
      </c>
      <c r="F10" s="60"/>
      <c r="G10" s="60"/>
      <c r="H10" s="60"/>
      <c r="I10" s="60"/>
      <c r="J10" s="61"/>
    </row>
    <row r="11" spans="3:10" ht="45" customHeight="1" x14ac:dyDescent="0.2">
      <c r="C11" s="64"/>
      <c r="D11" s="65"/>
      <c r="E11" s="14" t="s">
        <v>14</v>
      </c>
      <c r="F11" s="14" t="s">
        <v>11</v>
      </c>
      <c r="G11" s="14" t="s">
        <v>15</v>
      </c>
      <c r="H11" s="14" t="s">
        <v>16</v>
      </c>
      <c r="I11" s="14" t="s">
        <v>17</v>
      </c>
      <c r="J11" s="14" t="s">
        <v>10</v>
      </c>
    </row>
    <row r="12" spans="3:10" ht="16.5" customHeight="1" x14ac:dyDescent="0.2">
      <c r="C12" s="66"/>
      <c r="D12" s="67"/>
      <c r="E12" s="15" t="s">
        <v>18</v>
      </c>
      <c r="F12" s="16" t="s">
        <v>19</v>
      </c>
      <c r="G12" s="17" t="s">
        <v>20</v>
      </c>
      <c r="H12" s="16" t="s">
        <v>21</v>
      </c>
      <c r="I12" s="16" t="s">
        <v>22</v>
      </c>
      <c r="J12" s="17" t="s">
        <v>26</v>
      </c>
    </row>
    <row r="13" spans="3:10" ht="8.25" customHeight="1" x14ac:dyDescent="0.2">
      <c r="C13" s="25"/>
      <c r="D13" s="6"/>
      <c r="E13" s="6"/>
      <c r="F13" s="6"/>
      <c r="G13" s="6"/>
      <c r="H13" s="6"/>
      <c r="I13" s="6"/>
      <c r="J13" s="26"/>
    </row>
    <row r="14" spans="3:10" ht="16.5" customHeight="1" x14ac:dyDescent="0.2">
      <c r="C14" s="11"/>
      <c r="D14" s="27" t="s">
        <v>1</v>
      </c>
      <c r="E14" s="28">
        <f>'[1]resumen comp ley de ing dev'!$E$11</f>
        <v>1615510165</v>
      </c>
      <c r="F14" s="29">
        <f>'[1]resumen comp ley de ing dev'!$F$11</f>
        <v>534663037.79000008</v>
      </c>
      <c r="G14" s="28">
        <f>SUM(E14:F14)</f>
        <v>2150173202.79</v>
      </c>
      <c r="H14" s="28">
        <f>'[1]resumen comp ley de ing dev'!$I$11</f>
        <v>2150173202.79</v>
      </c>
      <c r="I14" s="28">
        <f>H14</f>
        <v>2150173202.79</v>
      </c>
      <c r="J14" s="30">
        <f>I14-E14</f>
        <v>534663037.78999996</v>
      </c>
    </row>
    <row r="15" spans="3:10" ht="8.25" customHeight="1" x14ac:dyDescent="0.2">
      <c r="C15" s="12"/>
      <c r="D15" s="31"/>
      <c r="E15" s="32"/>
      <c r="F15" s="32"/>
      <c r="G15" s="32"/>
      <c r="H15" s="32"/>
      <c r="I15" s="32"/>
      <c r="J15" s="33"/>
    </row>
    <row r="16" spans="3:10" ht="16.5" customHeight="1" x14ac:dyDescent="0.2">
      <c r="C16" s="10"/>
      <c r="D16" s="34" t="s">
        <v>2</v>
      </c>
      <c r="E16" s="35">
        <v>0</v>
      </c>
      <c r="F16" s="35">
        <v>0</v>
      </c>
      <c r="G16" s="35">
        <f>SUM(E16:F16)</f>
        <v>0</v>
      </c>
      <c r="H16" s="35">
        <v>0</v>
      </c>
      <c r="I16" s="35">
        <f>H16</f>
        <v>0</v>
      </c>
      <c r="J16" s="36">
        <f>I16-E16</f>
        <v>0</v>
      </c>
    </row>
    <row r="17" spans="3:10" ht="8.25" customHeight="1" x14ac:dyDescent="0.2">
      <c r="C17" s="12"/>
      <c r="D17" s="31"/>
      <c r="E17" s="32"/>
      <c r="F17" s="32"/>
      <c r="G17" s="32"/>
      <c r="H17" s="32"/>
      <c r="I17" s="32"/>
      <c r="J17" s="33"/>
    </row>
    <row r="18" spans="3:10" ht="16.5" customHeight="1" x14ac:dyDescent="0.2">
      <c r="C18" s="11"/>
      <c r="D18" s="27" t="s">
        <v>3</v>
      </c>
      <c r="E18" s="29">
        <v>0</v>
      </c>
      <c r="F18" s="28">
        <f>'[1]resumen comp ley de ing dev'!$F$12</f>
        <v>46800137.239999995</v>
      </c>
      <c r="G18" s="28">
        <f>SUM(E18:F18)</f>
        <v>46800137.239999995</v>
      </c>
      <c r="H18" s="28">
        <f>'[1]resumen comp ley de ing dev'!$I$12</f>
        <v>46800137.239999995</v>
      </c>
      <c r="I18" s="28">
        <f>H18</f>
        <v>46800137.239999995</v>
      </c>
      <c r="J18" s="37">
        <f>I18-E18</f>
        <v>46800137.239999995</v>
      </c>
    </row>
    <row r="19" spans="3:10" ht="9" customHeight="1" x14ac:dyDescent="0.2">
      <c r="C19" s="12"/>
      <c r="D19" s="31"/>
      <c r="E19" s="32"/>
      <c r="F19" s="32"/>
      <c r="G19" s="32"/>
      <c r="H19" s="32"/>
      <c r="I19" s="32"/>
      <c r="J19" s="33"/>
    </row>
    <row r="20" spans="3:10" ht="16.5" customHeight="1" x14ac:dyDescent="0.2">
      <c r="C20" s="10"/>
      <c r="D20" s="34" t="s">
        <v>4</v>
      </c>
      <c r="E20" s="38">
        <f>'[1]resumen comp ley de ing dev'!$E$13</f>
        <v>1625608223</v>
      </c>
      <c r="F20" s="39">
        <f>'[1]resumen comp ley de ing dev'!$F$13</f>
        <v>393004319.42000002</v>
      </c>
      <c r="G20" s="35">
        <f>SUM(E20:F20)</f>
        <v>2018612542.4200001</v>
      </c>
      <c r="H20" s="38">
        <f>'[1]resumen comp ley de ing dev'!$I$13</f>
        <v>2018612542.4200001</v>
      </c>
      <c r="I20" s="40">
        <f>H20</f>
        <v>2018612542.4200001</v>
      </c>
      <c r="J20" s="41">
        <f>I20-E20</f>
        <v>393004319.42000008</v>
      </c>
    </row>
    <row r="21" spans="3:10" ht="6.75" customHeight="1" x14ac:dyDescent="0.2">
      <c r="C21" s="12"/>
      <c r="D21" s="31"/>
      <c r="E21" s="32"/>
      <c r="F21" s="32"/>
      <c r="G21" s="32"/>
      <c r="H21" s="32"/>
      <c r="I21" s="32"/>
      <c r="J21" s="33"/>
    </row>
    <row r="22" spans="3:10" ht="16.5" customHeight="1" x14ac:dyDescent="0.2">
      <c r="C22" s="11"/>
      <c r="D22" s="27" t="s">
        <v>5</v>
      </c>
      <c r="E22" s="42">
        <f>'[1]resumen comp ley de ing dev'!$E$14</f>
        <v>31939657</v>
      </c>
      <c r="F22" s="42">
        <f>'[1]resumen comp ley de ing dev'!$F$14</f>
        <v>9444811.650000006</v>
      </c>
      <c r="G22" s="28">
        <f>SUM(E22:F22)</f>
        <v>41384468.650000006</v>
      </c>
      <c r="H22" s="42">
        <f>'[1]resumen comp ley de ing dev'!$I$14</f>
        <v>41384468.650000006</v>
      </c>
      <c r="I22" s="42">
        <f>H22</f>
        <v>41384468.650000006</v>
      </c>
      <c r="J22" s="37">
        <f>I22-E22</f>
        <v>9444811.650000006</v>
      </c>
    </row>
    <row r="23" spans="3:10" ht="9" customHeight="1" x14ac:dyDescent="0.2">
      <c r="C23" s="12"/>
      <c r="D23" s="31"/>
      <c r="E23" s="32"/>
      <c r="F23" s="32"/>
      <c r="G23" s="32"/>
      <c r="H23" s="32"/>
      <c r="I23" s="32"/>
      <c r="J23" s="33"/>
    </row>
    <row r="24" spans="3:10" ht="16.5" customHeight="1" x14ac:dyDescent="0.2">
      <c r="C24" s="10"/>
      <c r="D24" s="34" t="s">
        <v>6</v>
      </c>
      <c r="E24" s="40">
        <f>'[1]resumen comp ley de ing dev'!$E$15</f>
        <v>29563068</v>
      </c>
      <c r="F24" s="40">
        <f>'[1]resumen comp ley de ing dev'!$F$15</f>
        <v>24614736.229999997</v>
      </c>
      <c r="G24" s="35">
        <f>SUM(E24:F24)</f>
        <v>54177804.229999997</v>
      </c>
      <c r="H24" s="40">
        <f>'[1]resumen comp ley de ing dev'!$I$15</f>
        <v>54177804.229999997</v>
      </c>
      <c r="I24" s="40">
        <f>H24</f>
        <v>54177804.229999997</v>
      </c>
      <c r="J24" s="41">
        <f>I24-E24</f>
        <v>24614736.229999997</v>
      </c>
    </row>
    <row r="25" spans="3:10" ht="8.25" customHeight="1" x14ac:dyDescent="0.2">
      <c r="C25" s="12"/>
      <c r="D25" s="31"/>
      <c r="E25" s="32"/>
      <c r="F25" s="32"/>
      <c r="G25" s="32"/>
      <c r="H25" s="32"/>
      <c r="I25" s="32"/>
      <c r="J25" s="33"/>
    </row>
    <row r="26" spans="3:10" ht="20.25" customHeight="1" x14ac:dyDescent="0.2">
      <c r="C26" s="11"/>
      <c r="D26" s="43" t="s">
        <v>23</v>
      </c>
      <c r="E26" s="28">
        <f>'[1]resumen comp ley de ing dev'!$E$16+'[1]resumen comp ley de ing dev'!$E$22</f>
        <v>63183859</v>
      </c>
      <c r="F26" s="44">
        <f>'[1]resumen comp ley de ing dev'!$F$16+'[1]resumen comp ley de ing dev'!$F$22</f>
        <v>-16473507.079999998</v>
      </c>
      <c r="G26" s="28">
        <f>SUM(E26:F26)</f>
        <v>46710351.920000002</v>
      </c>
      <c r="H26" s="28">
        <f>'[1]resumen comp ley de ing dev'!$I$16+'[1]resumen comp ley de ing dev'!$I$22</f>
        <v>46710351.920000002</v>
      </c>
      <c r="I26" s="28">
        <f>H26</f>
        <v>46710351.920000002</v>
      </c>
      <c r="J26" s="30">
        <f>I26-E26</f>
        <v>-16473507.079999998</v>
      </c>
    </row>
    <row r="27" spans="3:10" ht="8.25" customHeight="1" x14ac:dyDescent="0.2">
      <c r="C27" s="12"/>
      <c r="D27" s="31"/>
      <c r="E27" s="32"/>
      <c r="F27" s="32"/>
      <c r="G27" s="32"/>
      <c r="H27" s="32"/>
      <c r="I27" s="32"/>
      <c r="J27" s="33"/>
    </row>
    <row r="28" spans="3:10" ht="43.5" customHeight="1" x14ac:dyDescent="0.2">
      <c r="C28" s="10"/>
      <c r="D28" s="45" t="s">
        <v>24</v>
      </c>
      <c r="E28" s="38">
        <f>'[1]resumen comp ley de ing dev'!$E$17</f>
        <v>65295742729</v>
      </c>
      <c r="F28" s="38">
        <f>'[1]resumen comp ley de ing dev'!$F$17</f>
        <v>10234894343.42</v>
      </c>
      <c r="G28" s="35">
        <f>SUM(E28:F28)</f>
        <v>75530637072.419998</v>
      </c>
      <c r="H28" s="38">
        <f>'[1]resumen comp ley de ing dev'!$I$17</f>
        <v>75530637072.419998</v>
      </c>
      <c r="I28" s="38">
        <f>H28</f>
        <v>75530637072.419998</v>
      </c>
      <c r="J28" s="41">
        <f>I28-E28</f>
        <v>10234894343.419998</v>
      </c>
    </row>
    <row r="29" spans="3:10" ht="8.25" customHeight="1" x14ac:dyDescent="0.2">
      <c r="C29" s="12"/>
      <c r="D29" s="31"/>
      <c r="E29" s="32"/>
      <c r="F29" s="32"/>
      <c r="G29" s="32"/>
      <c r="H29" s="32"/>
      <c r="I29" s="32"/>
      <c r="J29" s="33"/>
    </row>
    <row r="30" spans="3:10" ht="42.75" customHeight="1" x14ac:dyDescent="0.2">
      <c r="C30" s="11"/>
      <c r="D30" s="43" t="s">
        <v>25</v>
      </c>
      <c r="E30" s="29">
        <v>0</v>
      </c>
      <c r="F30" s="29">
        <v>0</v>
      </c>
      <c r="G30" s="29">
        <f>SUM(E30:F30)</f>
        <v>0</v>
      </c>
      <c r="H30" s="29">
        <v>0</v>
      </c>
      <c r="I30" s="29">
        <f>H30</f>
        <v>0</v>
      </c>
      <c r="J30" s="46">
        <f>I30-E30</f>
        <v>0</v>
      </c>
    </row>
    <row r="31" spans="3:10" ht="9" customHeight="1" x14ac:dyDescent="0.2">
      <c r="C31" s="12"/>
      <c r="D31" s="31"/>
      <c r="E31" s="32"/>
      <c r="F31" s="32"/>
      <c r="G31" s="32"/>
      <c r="H31" s="32"/>
      <c r="I31" s="32"/>
      <c r="J31" s="33"/>
    </row>
    <row r="32" spans="3:10" ht="16.5" customHeight="1" x14ac:dyDescent="0.2">
      <c r="C32" s="10"/>
      <c r="D32" s="34" t="s">
        <v>7</v>
      </c>
      <c r="E32" s="35">
        <v>0</v>
      </c>
      <c r="F32" s="35">
        <v>0</v>
      </c>
      <c r="G32" s="35">
        <f>SUM(E32:F32)</f>
        <v>0</v>
      </c>
      <c r="H32" s="35">
        <v>0</v>
      </c>
      <c r="I32" s="35">
        <f>H32</f>
        <v>0</v>
      </c>
      <c r="J32" s="47">
        <v>0</v>
      </c>
    </row>
    <row r="33" spans="3:13" ht="9" customHeight="1" x14ac:dyDescent="0.2">
      <c r="C33" s="12"/>
      <c r="D33" s="31"/>
      <c r="E33" s="32"/>
      <c r="F33" s="32"/>
      <c r="G33" s="32"/>
      <c r="H33" s="32"/>
      <c r="I33" s="32"/>
      <c r="J33" s="33"/>
    </row>
    <row r="34" spans="3:13" ht="16.5" customHeight="1" x14ac:dyDescent="0.2">
      <c r="C34" s="13"/>
      <c r="D34" s="49" t="s">
        <v>8</v>
      </c>
      <c r="E34" s="49">
        <f>SUM(E14:E32)</f>
        <v>68661547701</v>
      </c>
      <c r="F34" s="49">
        <f>SUM(F14:F32)</f>
        <v>11226947878.67</v>
      </c>
      <c r="G34" s="49">
        <f>SUM(G14:G32)</f>
        <v>79888495579.669998</v>
      </c>
      <c r="H34" s="49">
        <f>SUM(H14:H32)</f>
        <v>79888495579.669998</v>
      </c>
      <c r="I34" s="49">
        <f>SUM(I14:I32)</f>
        <v>79888495579.669998</v>
      </c>
      <c r="J34" s="55">
        <f>I34-E34</f>
        <v>11226947878.669998</v>
      </c>
      <c r="L34" s="23"/>
      <c r="M34" s="23"/>
    </row>
    <row r="35" spans="3:13" ht="16.5" customHeight="1" x14ac:dyDescent="0.2">
      <c r="D35" s="50"/>
      <c r="E35" s="51"/>
      <c r="F35" s="50"/>
      <c r="G35" s="50"/>
      <c r="H35" s="57" t="s">
        <v>9</v>
      </c>
      <c r="I35" s="58"/>
      <c r="J35" s="56"/>
      <c r="K35" s="2"/>
    </row>
    <row r="36" spans="3:13" ht="16.5" customHeight="1" x14ac:dyDescent="0.2">
      <c r="E36" s="7"/>
      <c r="F36" s="7"/>
      <c r="G36" s="7"/>
      <c r="H36" s="7"/>
      <c r="K36" s="2"/>
    </row>
    <row r="37" spans="3:13" ht="16.5" customHeight="1" x14ac:dyDescent="0.2">
      <c r="E37" s="7"/>
      <c r="F37" s="7"/>
      <c r="G37" s="7"/>
      <c r="H37" s="71" t="s">
        <v>32</v>
      </c>
      <c r="I37" s="71"/>
      <c r="J37" s="71"/>
      <c r="K37" s="18"/>
    </row>
    <row r="38" spans="3:13" ht="16.5" customHeight="1" x14ac:dyDescent="0.2">
      <c r="F38" s="7"/>
      <c r="G38" s="7"/>
      <c r="H38" s="8"/>
      <c r="I38" s="3"/>
      <c r="J38" s="3"/>
    </row>
    <row r="39" spans="3:13" ht="16.5" customHeight="1" x14ac:dyDescent="0.2">
      <c r="E39" s="7"/>
      <c r="G39" s="7"/>
      <c r="H39" s="8"/>
      <c r="I39" s="3"/>
      <c r="J39" s="3"/>
    </row>
    <row r="40" spans="3:13" ht="16.5" customHeight="1" x14ac:dyDescent="0.2">
      <c r="E40" s="1"/>
      <c r="H40" s="9"/>
      <c r="I40" s="9"/>
      <c r="J40" s="9"/>
    </row>
    <row r="41" spans="3:13" ht="16.5" customHeight="1" x14ac:dyDescent="0.2">
      <c r="D41" s="4"/>
      <c r="E41" s="4"/>
      <c r="F41" s="4"/>
      <c r="H41" s="70" t="s">
        <v>29</v>
      </c>
      <c r="I41" s="70"/>
      <c r="J41" s="70"/>
    </row>
    <row r="42" spans="3:13" ht="16.5" customHeight="1" x14ac:dyDescent="0.2">
      <c r="D42" s="5"/>
      <c r="E42" s="5"/>
      <c r="F42" s="5"/>
      <c r="H42" s="70" t="s">
        <v>31</v>
      </c>
      <c r="I42" s="70"/>
      <c r="J42" s="70"/>
    </row>
    <row r="46" spans="3:13" ht="42" customHeight="1" x14ac:dyDescent="0.2">
      <c r="D46" s="48"/>
    </row>
    <row r="47" spans="3:13" ht="16.5" customHeight="1" x14ac:dyDescent="0.2">
      <c r="D47" s="24"/>
    </row>
  </sheetData>
  <mergeCells count="12">
    <mergeCell ref="H41:J41"/>
    <mergeCell ref="H42:J42"/>
    <mergeCell ref="H37:J37"/>
    <mergeCell ref="C3:J3"/>
    <mergeCell ref="C4:J4"/>
    <mergeCell ref="C6:J6"/>
    <mergeCell ref="J34:J35"/>
    <mergeCell ref="H35:I35"/>
    <mergeCell ref="E10:J10"/>
    <mergeCell ref="C10:D12"/>
    <mergeCell ref="C7:J7"/>
    <mergeCell ref="C8:J8"/>
  </mergeCells>
  <printOptions verticalCentered="1"/>
  <pageMargins left="0" right="0" top="0" bottom="0" header="0.19685039370078741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2022-02-11T01:47:02Z</cp:lastPrinted>
  <dcterms:created xsi:type="dcterms:W3CDTF">2017-08-04T05:39:45Z</dcterms:created>
  <dcterms:modified xsi:type="dcterms:W3CDTF">2022-02-11T01:53:01Z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